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45" windowHeight="6540" activeTab="0"/>
  </bookViews>
  <sheets>
    <sheet name="rozpočet" sheetId="1" r:id="rId1"/>
    <sheet name="rozpočet2" sheetId="2" r:id="rId2"/>
    <sheet name="rozpočet3" sheetId="3" r:id="rId3"/>
    <sheet name="príjmová časť" sheetId="4" r:id="rId4"/>
  </sheets>
  <definedNames>
    <definedName name="_xlnm.Print_Area" localSheetId="3">'príjmová časť'!$A$1:$C$30</definedName>
    <definedName name="_xlnm.Print_Area" localSheetId="0">'rozpočet'!$A$1:$J$21</definedName>
    <definedName name="_xlnm.Print_Area" localSheetId="1">'rozpočet2'!$A$1:$J$23</definedName>
    <definedName name="_xlnm.Print_Area" localSheetId="2">'rozpočet3'!$A$1:$G$38</definedName>
  </definedNames>
  <calcPr fullCalcOnLoad="1"/>
</workbook>
</file>

<file path=xl/sharedStrings.xml><?xml version="1.0" encoding="utf-8"?>
<sst xmlns="http://schemas.openxmlformats.org/spreadsheetml/2006/main" count="190" uniqueCount="146">
  <si>
    <t>počet účastníkov</t>
  </si>
  <si>
    <t>termín</t>
  </si>
  <si>
    <t>cestovné</t>
  </si>
  <si>
    <t>spolu</t>
  </si>
  <si>
    <t>počet zasadnutí</t>
  </si>
  <si>
    <t>VV SsFZ</t>
  </si>
  <si>
    <t>ŠTK SsFZ</t>
  </si>
  <si>
    <t>KM SsFZ</t>
  </si>
  <si>
    <t>DK SsFZ</t>
  </si>
  <si>
    <t>ZK SsFZ</t>
  </si>
  <si>
    <t>OK SsFZ</t>
  </si>
  <si>
    <t xml:space="preserve">HK SsFZ </t>
  </si>
  <si>
    <t>RK SsFZ</t>
  </si>
  <si>
    <t>kanc. potreby</t>
  </si>
  <si>
    <t>Rekapitulácia výdavkovej časti</t>
  </si>
  <si>
    <t>Položka</t>
  </si>
  <si>
    <t>Rekapitulácia:</t>
  </si>
  <si>
    <t>Príjmová časť</t>
  </si>
  <si>
    <t>zodpovedný</t>
  </si>
  <si>
    <t>štvrťrok</t>
  </si>
  <si>
    <t>TMK SsFZ</t>
  </si>
  <si>
    <t>MaK SsFZ</t>
  </si>
  <si>
    <t>odmeny</t>
  </si>
  <si>
    <t>Porada sekret. ObFZ</t>
  </si>
  <si>
    <t>poštovné a diaľ. známky</t>
  </si>
  <si>
    <t>poistné (autá, DHIM, osoby)</t>
  </si>
  <si>
    <t>nájomné - kanc. priestory</t>
  </si>
  <si>
    <t>I. Nepredv. príjmy (odvol. a námiet. vklady)</t>
  </si>
  <si>
    <t>II. Prestupy a hosťovania a registrácie</t>
  </si>
  <si>
    <t>III. Poplatky a pokuty</t>
  </si>
  <si>
    <t>KR</t>
  </si>
  <si>
    <t>TMK</t>
  </si>
  <si>
    <t>I.</t>
  </si>
  <si>
    <t>II.</t>
  </si>
  <si>
    <t>III.</t>
  </si>
  <si>
    <t>IV.</t>
  </si>
  <si>
    <t>ostatné služby</t>
  </si>
  <si>
    <t>stravné</t>
  </si>
  <si>
    <t>V. Paušálne náhrady R a DZ</t>
  </si>
  <si>
    <t>spotreba PHM</t>
  </si>
  <si>
    <t>Spolu</t>
  </si>
  <si>
    <t>Spolu príjmy</t>
  </si>
  <si>
    <t>Predpokladané príjmy</t>
  </si>
  <si>
    <t>+ zisk, - strata</t>
  </si>
  <si>
    <t>Predpokladané náklady v €</t>
  </si>
  <si>
    <t>mzdy (prac.zmluvy)</t>
  </si>
  <si>
    <t>Spolu - výdavky</t>
  </si>
  <si>
    <t>nájomné a iné</t>
  </si>
  <si>
    <t>odmeny a iné</t>
  </si>
  <si>
    <t>KR SsFZ + TÚ + UD</t>
  </si>
  <si>
    <t>knihy a časopisy</t>
  </si>
  <si>
    <t>tlačivá a tlač pre komisie</t>
  </si>
  <si>
    <t>telefóny, mobily, internet</t>
  </si>
  <si>
    <t>DDNM (do 1 660 €)</t>
  </si>
  <si>
    <t>Aktív ŠTK a KM</t>
  </si>
  <si>
    <t>Schôdzková činnosť</t>
  </si>
  <si>
    <t>I - IV.</t>
  </si>
  <si>
    <t>I. - IV.</t>
  </si>
  <si>
    <t>I. IV.</t>
  </si>
  <si>
    <t>Porady s predsedami FK</t>
  </si>
  <si>
    <t>Odborná zahraničná stáž - TMK</t>
  </si>
  <si>
    <t xml:space="preserve">III.  </t>
  </si>
  <si>
    <t>IV. Rozpis súťaží,  metod. mater.</t>
  </si>
  <si>
    <t>III. Nemajstrovské súťaže (výbery)</t>
  </si>
  <si>
    <t>drobné nákupy-drob.predmety,medaile</t>
  </si>
  <si>
    <t>upomienkové predmety (kalendáre,bloky)</t>
  </si>
  <si>
    <t>šport.poháre, suveníry, jubilanti</t>
  </si>
  <si>
    <t>nákup DHM</t>
  </si>
  <si>
    <t>poplatky  banke a iné</t>
  </si>
  <si>
    <t xml:space="preserve"> dohody, odmeny </t>
  </si>
  <si>
    <t>dohody  R a DZ</t>
  </si>
  <si>
    <t>Predpokladané výdavky</t>
  </si>
  <si>
    <t>Zimný seminár R III. ligy a PT</t>
  </si>
  <si>
    <t>Letný seminár R a DZ</t>
  </si>
  <si>
    <t>Konferencia SsFZ</t>
  </si>
  <si>
    <t>I. Doškoľovanie - strana 1</t>
  </si>
  <si>
    <t>II. Schôdzková činnosť - strana 2</t>
  </si>
  <si>
    <t xml:space="preserve">III. Nemajstrovské súťaže </t>
  </si>
  <si>
    <t>Stredoslovenský futbalový zväz Banská Bystrica</t>
  </si>
  <si>
    <t>Školenie - doškolenie</t>
  </si>
  <si>
    <t>Názov položky</t>
  </si>
  <si>
    <t>strava
ubytovanie</t>
  </si>
  <si>
    <t xml:space="preserve">nájomné </t>
  </si>
  <si>
    <t>Doškoľovací seminár R  licencie A</t>
  </si>
  <si>
    <t>III. a IV.</t>
  </si>
  <si>
    <t>Licenčný seminár DZ</t>
  </si>
  <si>
    <t>ÚD KR</t>
  </si>
  <si>
    <t>I. a IV.</t>
  </si>
  <si>
    <t>Školenie trénerov UEFA B,C</t>
  </si>
  <si>
    <t>VI. Príspevky  ObFZ</t>
  </si>
  <si>
    <t>VII.Príspevky na mládež</t>
  </si>
  <si>
    <t>VIII. Spotreb. nákupy - spolu</t>
  </si>
  <si>
    <t>VI. Príspevky ObFZ</t>
  </si>
  <si>
    <t>VIII. Spotrebované nákupy</t>
  </si>
  <si>
    <t>IX. Opravy a údržba</t>
  </si>
  <si>
    <t>XII. Mzdové náklady</t>
  </si>
  <si>
    <t>XIV. Zákon. soc. náklady</t>
  </si>
  <si>
    <t>XV. Mandátne zmluvy</t>
  </si>
  <si>
    <t>XVI. Daň z príjmu</t>
  </si>
  <si>
    <t>XVII. Nepredvídané výdavky</t>
  </si>
  <si>
    <t>Zimný seminár DZ III. a IV. ligy</t>
  </si>
  <si>
    <t>Zimný seminár R IV. a V. ligy, DZ V.  ligy</t>
  </si>
  <si>
    <t>FP všetkých R- marec</t>
  </si>
  <si>
    <t>FP všetkých R - máj</t>
  </si>
  <si>
    <t>FP všetkých R - september</t>
  </si>
  <si>
    <t>Doškoľovacie semináre trénerov (4x)</t>
  </si>
  <si>
    <t>Podpora školení trénerov - SsFZ</t>
  </si>
  <si>
    <t>rozpočet 2019</t>
  </si>
  <si>
    <t>Rozpočet 2019</t>
  </si>
  <si>
    <t>Spoločné zasadnutie čl. komisií + VV SsFZ</t>
  </si>
  <si>
    <t>V. Reklama a propagácia (RS, web)</t>
  </si>
  <si>
    <t xml:space="preserve">VI. Úroky </t>
  </si>
  <si>
    <t>VIII. Vklady účastníkov školení a seminárov</t>
  </si>
  <si>
    <t>IX. Vklady FK - R a DZ, servis</t>
  </si>
  <si>
    <t>X. Ostatné príjmy (dary, 2%, marketing)</t>
  </si>
  <si>
    <t>IV. Štartovné poplatky</t>
  </si>
  <si>
    <t>príspevok na činnosť R a semináre trénerov a iné</t>
  </si>
  <si>
    <t>X. Cestovné (iné)</t>
  </si>
  <si>
    <t>XI. Služby - spolu</t>
  </si>
  <si>
    <t>IV. Rozpis súťaží, metod. mater.</t>
  </si>
  <si>
    <t xml:space="preserve">VII. Príspevky na mládež </t>
  </si>
  <si>
    <t>X. Cestovné</t>
  </si>
  <si>
    <t>XI. Služby</t>
  </si>
  <si>
    <t>XII. Mzdové náklady - spolu</t>
  </si>
  <si>
    <t>XIII. Zákonné soc. a zdrav. poistenie</t>
  </si>
  <si>
    <t>XIII. Zákonné soc.,zdrav.poistenie</t>
  </si>
  <si>
    <t>XVIII. Odpisy</t>
  </si>
  <si>
    <t xml:space="preserve">auditorské služby </t>
  </si>
  <si>
    <t>XI. Iné príjmy</t>
  </si>
  <si>
    <t>Vyhlásenie 11-tky SsFZ</t>
  </si>
  <si>
    <t>KŽF SsFZ</t>
  </si>
  <si>
    <t>Čerpanie k 31.12.2019</t>
  </si>
  <si>
    <t>čerpanie rozpočtu k 31.12.2019</t>
  </si>
  <si>
    <t>VK SsFZ</t>
  </si>
  <si>
    <t>čerpanie k 31.12.2019</t>
  </si>
  <si>
    <t>Čerpanie 2019</t>
  </si>
  <si>
    <t>XIX. Členské príspevky</t>
  </si>
  <si>
    <t>Skutočnosť 2019</t>
  </si>
  <si>
    <t>stav pokladne k 31.12.2019 je 1606,77 €</t>
  </si>
  <si>
    <t>stav bežného účtu k 31.12.2019 je 262391,06 €</t>
  </si>
  <si>
    <t>zostatok pôžičky ObFZ Veľký Krtíš je 12600,- €</t>
  </si>
  <si>
    <t>čerpanie rozpočtu v roku 2019 -  prehľad nákladov</t>
  </si>
  <si>
    <t xml:space="preserve">VII. Príspevky a dotácie od SFZ </t>
  </si>
  <si>
    <t>príspevky  na starostlivosť o talentovanú mládež</t>
  </si>
  <si>
    <t>dotácie a príspevky na činnosť SsFZ a mládež</t>
  </si>
  <si>
    <t xml:space="preserve">príspevky na činnosť ObFZ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</si>
</sst>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#,##0.00\ _S_k"/>
    <numFmt numFmtId="174" formatCode="#,##0\ _S_k"/>
    <numFmt numFmtId="175" formatCode="0,000\ &quot;Sk&quot;"/>
    <numFmt numFmtId="176" formatCode="0,000\ &quot;Sk&quot;\ä"/>
    <numFmt numFmtId="177" formatCode="0,000,"/>
    <numFmt numFmtId="178" formatCode="0,000\,\-"/>
    <numFmt numFmtId="179" formatCode="00,00\,\50"/>
    <numFmt numFmtId="180" formatCode="000,0\,00"/>
    <numFmt numFmtId="181" formatCode="#,##0.00_ ;\-#,##0.00\ "/>
  </numFmts>
  <fonts count="58">
    <font>
      <sz val="10"/>
      <name val="Univers CE"/>
      <family val="0"/>
    </font>
    <font>
      <i/>
      <sz val="16"/>
      <name val="Univers CE"/>
      <family val="2"/>
    </font>
    <font>
      <sz val="11"/>
      <name val="Univers CE"/>
      <family val="2"/>
    </font>
    <font>
      <i/>
      <sz val="20"/>
      <name val="Univers CE"/>
      <family val="2"/>
    </font>
    <font>
      <sz val="26"/>
      <name val="Univers CE"/>
      <family val="2"/>
    </font>
    <font>
      <i/>
      <sz val="26"/>
      <name val="Univers CE"/>
      <family val="2"/>
    </font>
    <font>
      <sz val="12"/>
      <name val="Univers CE"/>
      <family val="2"/>
    </font>
    <font>
      <i/>
      <sz val="18"/>
      <name val="Univers CE"/>
      <family val="2"/>
    </font>
    <font>
      <b/>
      <sz val="12"/>
      <name val="Univers CE"/>
      <family val="2"/>
    </font>
    <font>
      <sz val="14"/>
      <name val="Univers CE"/>
      <family val="2"/>
    </font>
    <font>
      <b/>
      <sz val="14"/>
      <name val="Univers CE"/>
      <family val="2"/>
    </font>
    <font>
      <sz val="8"/>
      <name val="Univers CE"/>
      <family val="0"/>
    </font>
    <font>
      <i/>
      <sz val="12"/>
      <name val="Univers CE"/>
      <family val="0"/>
    </font>
    <font>
      <i/>
      <sz val="24"/>
      <name val="Univers CE"/>
      <family val="2"/>
    </font>
    <font>
      <b/>
      <sz val="11"/>
      <name val="Univers CE"/>
      <family val="0"/>
    </font>
    <font>
      <b/>
      <i/>
      <sz val="26"/>
      <name val="Univers CE"/>
      <family val="0"/>
    </font>
    <font>
      <b/>
      <sz val="8"/>
      <name val="Univers CE"/>
      <family val="0"/>
    </font>
    <font>
      <b/>
      <sz val="10"/>
      <name val="Univers CE"/>
      <family val="0"/>
    </font>
    <font>
      <b/>
      <vertAlign val="superscript"/>
      <sz val="14"/>
      <name val="Univers CE"/>
      <family val="0"/>
    </font>
    <font>
      <sz val="16"/>
      <name val="Univers CE"/>
      <family val="0"/>
    </font>
    <font>
      <b/>
      <sz val="13"/>
      <name val="Univers CE"/>
      <family val="0"/>
    </font>
    <font>
      <sz val="20"/>
      <name val="Univers CE"/>
      <family val="0"/>
    </font>
    <font>
      <sz val="18"/>
      <name val="Univers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Univer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19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0" fillId="0" borderId="26" xfId="0" applyFont="1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8" fillId="33" borderId="29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8" fillId="33" borderId="36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0" borderId="18" xfId="0" applyFont="1" applyBorder="1" applyAlignment="1">
      <alignment horizontal="right"/>
    </xf>
    <xf numFmtId="0" fontId="1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/>
    </xf>
    <xf numFmtId="0" fontId="6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4" fontId="8" fillId="33" borderId="4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3" fontId="8" fillId="34" borderId="20" xfId="0" applyNumberFormat="1" applyFont="1" applyFill="1" applyBorder="1" applyAlignment="1">
      <alignment horizontal="center"/>
    </xf>
    <xf numFmtId="43" fontId="8" fillId="34" borderId="49" xfId="0" applyNumberFormat="1" applyFont="1" applyFill="1" applyBorder="1" applyAlignment="1">
      <alignment/>
    </xf>
    <xf numFmtId="43" fontId="8" fillId="34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3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/>
    </xf>
    <xf numFmtId="0" fontId="8" fillId="36" borderId="38" xfId="0" applyFont="1" applyFill="1" applyBorder="1" applyAlignment="1">
      <alignment vertical="center"/>
    </xf>
    <xf numFmtId="43" fontId="8" fillId="34" borderId="32" xfId="0" applyNumberFormat="1" applyFont="1" applyFill="1" applyBorder="1" applyAlignment="1">
      <alignment horizontal="center"/>
    </xf>
    <xf numFmtId="43" fontId="8" fillId="34" borderId="18" xfId="0" applyNumberFormat="1" applyFont="1" applyFill="1" applyBorder="1" applyAlignment="1">
      <alignment horizontal="center"/>
    </xf>
    <xf numFmtId="43" fontId="8" fillId="36" borderId="33" xfId="0" applyNumberFormat="1" applyFont="1" applyFill="1" applyBorder="1" applyAlignment="1">
      <alignment horizontal="center" vertical="center"/>
    </xf>
    <xf numFmtId="181" fontId="10" fillId="36" borderId="52" xfId="0" applyNumberFormat="1" applyFont="1" applyFill="1" applyBorder="1" applyAlignment="1">
      <alignment horizontal="center" vertical="center"/>
    </xf>
    <xf numFmtId="43" fontId="6" fillId="0" borderId="18" xfId="0" applyNumberFormat="1" applyFont="1" applyBorder="1" applyAlignment="1">
      <alignment horizontal="center"/>
    </xf>
    <xf numFmtId="43" fontId="6" fillId="0" borderId="1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43" fontId="8" fillId="36" borderId="38" xfId="0" applyNumberFormat="1" applyFont="1" applyFill="1" applyBorder="1" applyAlignment="1">
      <alignment horizontal="center" vertical="center"/>
    </xf>
    <xf numFmtId="43" fontId="14" fillId="0" borderId="20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8" fillId="10" borderId="17" xfId="0" applyNumberFormat="1" applyFont="1" applyFill="1" applyBorder="1" applyAlignment="1">
      <alignment horizontal="center"/>
    </xf>
    <xf numFmtId="43" fontId="8" fillId="10" borderId="18" xfId="0" applyNumberFormat="1" applyFont="1" applyFill="1" applyBorder="1" applyAlignment="1">
      <alignment horizontal="center"/>
    </xf>
    <xf numFmtId="43" fontId="8" fillId="7" borderId="20" xfId="0" applyNumberFormat="1" applyFont="1" applyFill="1" applyBorder="1" applyAlignment="1">
      <alignment/>
    </xf>
    <xf numFmtId="43" fontId="8" fillId="7" borderId="20" xfId="0" applyNumberFormat="1" applyFont="1" applyFill="1" applyBorder="1" applyAlignment="1">
      <alignment horizontal="center" vertical="center"/>
    </xf>
    <xf numFmtId="43" fontId="8" fillId="36" borderId="52" xfId="0" applyNumberFormat="1" applyFont="1" applyFill="1" applyBorder="1" applyAlignment="1">
      <alignment horizontal="center" vertical="center"/>
    </xf>
    <xf numFmtId="43" fontId="8" fillId="10" borderId="17" xfId="0" applyNumberFormat="1" applyFont="1" applyFill="1" applyBorder="1" applyAlignment="1">
      <alignment horizontal="center" vertical="center"/>
    </xf>
    <xf numFmtId="43" fontId="8" fillId="10" borderId="18" xfId="0" applyNumberFormat="1" applyFont="1" applyFill="1" applyBorder="1" applyAlignment="1">
      <alignment horizontal="center" vertical="center"/>
    </xf>
    <xf numFmtId="43" fontId="8" fillId="10" borderId="33" xfId="0" applyNumberFormat="1" applyFont="1" applyFill="1" applyBorder="1" applyAlignment="1">
      <alignment horizontal="center" vertical="center"/>
    </xf>
    <xf numFmtId="4" fontId="8" fillId="7" borderId="49" xfId="0" applyNumberFormat="1" applyFont="1" applyFill="1" applyBorder="1" applyAlignment="1">
      <alignment horizontal="center"/>
    </xf>
    <xf numFmtId="4" fontId="8" fillId="7" borderId="20" xfId="0" applyNumberFormat="1" applyFont="1" applyFill="1" applyBorder="1" applyAlignment="1">
      <alignment horizontal="center"/>
    </xf>
    <xf numFmtId="4" fontId="8" fillId="7" borderId="21" xfId="0" applyNumberFormat="1" applyFont="1" applyFill="1" applyBorder="1" applyAlignment="1">
      <alignment horizontal="center"/>
    </xf>
    <xf numFmtId="4" fontId="8" fillId="19" borderId="36" xfId="0" applyNumberFormat="1" applyFont="1" applyFill="1" applyBorder="1" applyAlignment="1">
      <alignment horizontal="center"/>
    </xf>
    <xf numFmtId="43" fontId="8" fillId="19" borderId="36" xfId="0" applyNumberFormat="1" applyFont="1" applyFill="1" applyBorder="1" applyAlignment="1">
      <alignment vertical="center"/>
    </xf>
    <xf numFmtId="0" fontId="6" fillId="12" borderId="49" xfId="0" applyFont="1" applyFill="1" applyBorder="1" applyAlignment="1">
      <alignment horizontal="left" vertical="center"/>
    </xf>
    <xf numFmtId="0" fontId="6" fillId="18" borderId="2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3" fontId="14" fillId="0" borderId="0" xfId="0" applyNumberFormat="1" applyFont="1" applyFill="1" applyBorder="1" applyAlignment="1">
      <alignment horizontal="left" vertical="center"/>
    </xf>
    <xf numFmtId="0" fontId="14" fillId="36" borderId="36" xfId="0" applyFont="1" applyFill="1" applyBorder="1" applyAlignment="1">
      <alignment/>
    </xf>
    <xf numFmtId="0" fontId="14" fillId="19" borderId="53" xfId="0" applyFont="1" applyFill="1" applyBorder="1" applyAlignment="1">
      <alignment/>
    </xf>
    <xf numFmtId="43" fontId="8" fillId="34" borderId="54" xfId="0" applyNumberFormat="1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4" fontId="8" fillId="19" borderId="36" xfId="0" applyNumberFormat="1" applyFont="1" applyFill="1" applyBorder="1" applyAlignment="1">
      <alignment horizontal="center" vertical="center"/>
    </xf>
    <xf numFmtId="4" fontId="8" fillId="34" borderId="49" xfId="0" applyNumberFormat="1" applyFont="1" applyFill="1" applyBorder="1" applyAlignment="1">
      <alignment horizontal="center"/>
    </xf>
    <xf numFmtId="4" fontId="8" fillId="34" borderId="20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0" fontId="14" fillId="19" borderId="36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left" vertical="center"/>
    </xf>
    <xf numFmtId="0" fontId="8" fillId="36" borderId="23" xfId="0" applyFont="1" applyFill="1" applyBorder="1" applyAlignment="1">
      <alignment/>
    </xf>
    <xf numFmtId="4" fontId="8" fillId="19" borderId="55" xfId="0" applyNumberFormat="1" applyFont="1" applyFill="1" applyBorder="1" applyAlignment="1">
      <alignment horizontal="center"/>
    </xf>
    <xf numFmtId="43" fontId="8" fillId="19" borderId="54" xfId="0" applyNumberFormat="1" applyFont="1" applyFill="1" applyBorder="1" applyAlignment="1">
      <alignment horizontal="center" vertical="center"/>
    </xf>
    <xf numFmtId="43" fontId="8" fillId="36" borderId="54" xfId="0" applyNumberFormat="1" applyFont="1" applyFill="1" applyBorder="1" applyAlignment="1">
      <alignment horizontal="center" vertical="center"/>
    </xf>
    <xf numFmtId="43" fontId="14" fillId="36" borderId="36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33" borderId="29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 wrapText="1" shrinkToFit="1"/>
    </xf>
    <xf numFmtId="0" fontId="9" fillId="33" borderId="44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1" fillId="33" borderId="38" xfId="0" applyFont="1" applyFill="1" applyBorder="1" applyAlignment="1">
      <alignment horizontal="left" vertical="center"/>
    </xf>
    <xf numFmtId="0" fontId="22" fillId="12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3" fontId="8" fillId="7" borderId="53" xfId="0" applyNumberFormat="1" applyFont="1" applyFill="1" applyBorder="1" applyAlignment="1">
      <alignment horizontal="center" vertical="center"/>
    </xf>
    <xf numFmtId="43" fontId="8" fillId="7" borderId="56" xfId="0" applyNumberFormat="1" applyFont="1" applyFill="1" applyBorder="1" applyAlignment="1">
      <alignment horizontal="center" vertical="center"/>
    </xf>
    <xf numFmtId="43" fontId="8" fillId="7" borderId="57" xfId="0" applyNumberFormat="1" applyFont="1" applyFill="1" applyBorder="1" applyAlignment="1">
      <alignment horizontal="center" vertical="center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9" fillId="12" borderId="53" xfId="0" applyFont="1" applyFill="1" applyBorder="1" applyAlignment="1">
      <alignment horizontal="center" vertical="center"/>
    </xf>
    <xf numFmtId="0" fontId="9" fillId="12" borderId="54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 wrapText="1"/>
    </xf>
    <xf numFmtId="0" fontId="17" fillId="33" borderId="47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7" fillId="37" borderId="0" xfId="0" applyFont="1" applyFill="1" applyBorder="1" applyAlignment="1">
      <alignment horizontal="center" vertical="top" wrapText="1"/>
    </xf>
    <xf numFmtId="0" fontId="8" fillId="19" borderId="53" xfId="0" applyFont="1" applyFill="1" applyBorder="1" applyAlignment="1">
      <alignment horizontal="center" vertical="center" wrapText="1"/>
    </xf>
    <xf numFmtId="0" fontId="8" fillId="19" borderId="54" xfId="0" applyFont="1" applyFill="1" applyBorder="1" applyAlignment="1">
      <alignment horizontal="center" vertical="center" wrapText="1"/>
    </xf>
    <xf numFmtId="0" fontId="19" fillId="18" borderId="53" xfId="0" applyFont="1" applyFill="1" applyBorder="1" applyAlignment="1">
      <alignment horizontal="center"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8" fillId="19" borderId="53" xfId="0" applyFont="1" applyFill="1" applyBorder="1" applyAlignment="1">
      <alignment vertical="center" wrapText="1"/>
    </xf>
    <xf numFmtId="0" fontId="8" fillId="19" borderId="54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52" xfId="0" applyNumberFormat="1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/>
    </xf>
    <xf numFmtId="0" fontId="8" fillId="19" borderId="36" xfId="0" applyFont="1" applyFill="1" applyBorder="1" applyAlignment="1">
      <alignment/>
    </xf>
    <xf numFmtId="43" fontId="6" fillId="16" borderId="20" xfId="0" applyNumberFormat="1" applyFont="1" applyFill="1" applyBorder="1" applyAlignment="1">
      <alignment horizontal="center" vertical="center"/>
    </xf>
    <xf numFmtId="43" fontId="8" fillId="35" borderId="20" xfId="0" applyNumberFormat="1" applyFont="1" applyFill="1" applyBorder="1" applyAlignment="1">
      <alignment horizontal="center" vertical="center"/>
    </xf>
    <xf numFmtId="43" fontId="8" fillId="35" borderId="54" xfId="0" applyNumberFormat="1" applyFont="1" applyFill="1" applyBorder="1" applyAlignment="1">
      <alignment horizontal="center" vertical="center"/>
    </xf>
    <xf numFmtId="43" fontId="8" fillId="10" borderId="49" xfId="0" applyNumberFormat="1" applyFont="1" applyFill="1" applyBorder="1" applyAlignment="1">
      <alignment horizontal="center" vertical="center"/>
    </xf>
    <xf numFmtId="43" fontId="8" fillId="10" borderId="20" xfId="0" applyNumberFormat="1" applyFont="1" applyFill="1" applyBorder="1" applyAlignment="1">
      <alignment horizontal="center" vertical="center"/>
    </xf>
    <xf numFmtId="43" fontId="8" fillId="10" borderId="21" xfId="0" applyNumberFormat="1" applyFont="1" applyFill="1" applyBorder="1" applyAlignment="1">
      <alignment horizontal="center" vertical="center"/>
    </xf>
    <xf numFmtId="43" fontId="14" fillId="10" borderId="21" xfId="0" applyNumberFormat="1" applyFont="1" applyFill="1" applyBorder="1" applyAlignment="1">
      <alignment horizontal="left" vertical="center"/>
    </xf>
    <xf numFmtId="43" fontId="2" fillId="10" borderId="18" xfId="0" applyNumberFormat="1" applyFont="1" applyFill="1" applyBorder="1" applyAlignment="1">
      <alignment horizontal="center"/>
    </xf>
    <xf numFmtId="43" fontId="10" fillId="10" borderId="63" xfId="0" applyNumberFormat="1" applyFont="1" applyFill="1" applyBorder="1" applyAlignment="1">
      <alignment horizontal="center" vertical="center"/>
    </xf>
    <xf numFmtId="4" fontId="10" fillId="10" borderId="43" xfId="0" applyNumberFormat="1" applyFont="1" applyFill="1" applyBorder="1" applyAlignment="1">
      <alignment horizontal="center" vertical="center"/>
    </xf>
    <xf numFmtId="4" fontId="6" fillId="7" borderId="20" xfId="0" applyNumberFormat="1" applyFont="1" applyFill="1" applyBorder="1" applyAlignment="1">
      <alignment horizontal="center"/>
    </xf>
    <xf numFmtId="4" fontId="8" fillId="7" borderId="57" xfId="0" applyNumberFormat="1" applyFont="1" applyFill="1" applyBorder="1" applyAlignment="1">
      <alignment horizontal="center"/>
    </xf>
    <xf numFmtId="4" fontId="8" fillId="7" borderId="56" xfId="0" applyNumberFormat="1" applyFont="1" applyFill="1" applyBorder="1" applyAlignment="1">
      <alignment horizontal="center"/>
    </xf>
    <xf numFmtId="4" fontId="8" fillId="7" borderId="49" xfId="0" applyNumberFormat="1" applyFont="1" applyFill="1" applyBorder="1" applyAlignment="1">
      <alignment horizontal="center" vertical="center"/>
    </xf>
    <xf numFmtId="4" fontId="8" fillId="7" borderId="20" xfId="0" applyNumberFormat="1" applyFont="1" applyFill="1" applyBorder="1" applyAlignment="1">
      <alignment horizontal="center" vertical="center"/>
    </xf>
    <xf numFmtId="4" fontId="8" fillId="7" borderId="21" xfId="0" applyNumberFormat="1" applyFont="1" applyFill="1" applyBorder="1" applyAlignment="1">
      <alignment horizontal="center" vertical="center"/>
    </xf>
    <xf numFmtId="43" fontId="6" fillId="7" borderId="20" xfId="0" applyNumberFormat="1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40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1</xdr:row>
      <xdr:rowOff>723900</xdr:rowOff>
    </xdr:to>
    <xdr:pic>
      <xdr:nvPicPr>
        <xdr:cNvPr id="1" name="Obrázok 1" descr="C:\Dokumenty\logo SsFZ a iné\SsFZ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zoomScalePageLayoutView="0" workbookViewId="0" topLeftCell="A1">
      <selection activeCell="N21" sqref="N21"/>
    </sheetView>
  </sheetViews>
  <sheetFormatPr defaultColWidth="9.00390625" defaultRowHeight="12.75"/>
  <cols>
    <col min="1" max="1" width="31.125" style="0" customWidth="1"/>
    <col min="2" max="2" width="11.625" style="0" customWidth="1"/>
    <col min="3" max="3" width="12.00390625" style="0" customWidth="1"/>
    <col min="4" max="4" width="10.625" style="0" customWidth="1"/>
    <col min="5" max="5" width="13.625" style="0" customWidth="1"/>
    <col min="6" max="6" width="14.125" style="0" customWidth="1"/>
    <col min="7" max="8" width="13.625" style="0" customWidth="1"/>
    <col min="9" max="9" width="14.75390625" style="0" customWidth="1"/>
    <col min="10" max="10" width="14.375" style="0" customWidth="1"/>
  </cols>
  <sheetData>
    <row r="1" spans="1:10" ht="79.5" customHeight="1">
      <c r="A1" s="171"/>
      <c r="B1" s="172" t="s">
        <v>78</v>
      </c>
      <c r="C1" s="172"/>
      <c r="D1" s="172"/>
      <c r="E1" s="172"/>
      <c r="F1" s="172"/>
      <c r="G1" s="172"/>
      <c r="H1" s="172"/>
      <c r="I1" s="172"/>
      <c r="J1" s="172"/>
    </row>
    <row r="2" spans="1:12" ht="61.5" customHeight="1" thickBot="1">
      <c r="A2" s="171"/>
      <c r="B2" s="173" t="s">
        <v>141</v>
      </c>
      <c r="C2" s="173"/>
      <c r="D2" s="173"/>
      <c r="E2" s="173"/>
      <c r="F2" s="173"/>
      <c r="G2" s="173"/>
      <c r="H2" s="173"/>
      <c r="I2" s="173"/>
      <c r="J2" s="173"/>
      <c r="L2" s="143"/>
    </row>
    <row r="3" spans="1:8" s="4" customFormat="1" ht="3.75" customHeight="1" hidden="1" thickBot="1">
      <c r="A3" s="3"/>
      <c r="B3" s="5"/>
      <c r="C3" s="5"/>
      <c r="D3" s="5"/>
      <c r="E3" s="5"/>
      <c r="F3" s="5"/>
      <c r="G3" s="5"/>
      <c r="H3" s="5"/>
    </row>
    <row r="4" spans="1:10" ht="19.5" customHeight="1">
      <c r="A4" s="161" t="s">
        <v>79</v>
      </c>
      <c r="B4" s="163" t="s">
        <v>0</v>
      </c>
      <c r="C4" s="165" t="s">
        <v>18</v>
      </c>
      <c r="D4" s="169" t="s">
        <v>19</v>
      </c>
      <c r="E4" s="167" t="s">
        <v>44</v>
      </c>
      <c r="F4" s="168"/>
      <c r="G4" s="168"/>
      <c r="H4" s="168"/>
      <c r="I4" s="159" t="s">
        <v>107</v>
      </c>
      <c r="J4" s="174" t="s">
        <v>132</v>
      </c>
    </row>
    <row r="5" spans="1:10" ht="60.75" customHeight="1" thickBot="1">
      <c r="A5" s="162"/>
      <c r="B5" s="164"/>
      <c r="C5" s="166"/>
      <c r="D5" s="170"/>
      <c r="E5" s="144" t="s">
        <v>2</v>
      </c>
      <c r="F5" s="145" t="s">
        <v>81</v>
      </c>
      <c r="G5" s="146" t="s">
        <v>82</v>
      </c>
      <c r="H5" s="147" t="s">
        <v>22</v>
      </c>
      <c r="I5" s="160"/>
      <c r="J5" s="175"/>
    </row>
    <row r="6" spans="1:10" ht="24.75" customHeight="1">
      <c r="A6" s="40" t="s">
        <v>72</v>
      </c>
      <c r="B6" s="74">
        <v>56</v>
      </c>
      <c r="C6" s="75" t="s">
        <v>30</v>
      </c>
      <c r="D6" s="76" t="s">
        <v>32</v>
      </c>
      <c r="E6" s="77">
        <v>160</v>
      </c>
      <c r="F6" s="78">
        <v>3100</v>
      </c>
      <c r="G6" s="77">
        <v>300</v>
      </c>
      <c r="H6" s="79">
        <v>150</v>
      </c>
      <c r="I6" s="102">
        <f>E6+F6+G6+H6</f>
        <v>3710</v>
      </c>
      <c r="J6" s="156">
        <v>7164</v>
      </c>
    </row>
    <row r="7" spans="1:17" ht="24.75" customHeight="1">
      <c r="A7" s="37" t="s">
        <v>100</v>
      </c>
      <c r="B7" s="80">
        <v>42</v>
      </c>
      <c r="C7" s="81" t="s">
        <v>30</v>
      </c>
      <c r="D7" s="82" t="s">
        <v>32</v>
      </c>
      <c r="E7" s="83">
        <v>0</v>
      </c>
      <c r="F7" s="84">
        <v>420</v>
      </c>
      <c r="G7" s="83">
        <v>150</v>
      </c>
      <c r="H7" s="85">
        <v>150</v>
      </c>
      <c r="I7" s="103">
        <f>E7+F7+G7+H7</f>
        <v>720</v>
      </c>
      <c r="J7" s="157"/>
      <c r="M7" s="98"/>
      <c r="Q7" s="58"/>
    </row>
    <row r="8" spans="1:10" ht="24.75" customHeight="1">
      <c r="A8" s="37" t="s">
        <v>101</v>
      </c>
      <c r="B8" s="80">
        <v>185</v>
      </c>
      <c r="C8" s="81" t="s">
        <v>30</v>
      </c>
      <c r="D8" s="82" t="s">
        <v>32</v>
      </c>
      <c r="E8" s="83">
        <v>0</v>
      </c>
      <c r="F8" s="84">
        <v>875</v>
      </c>
      <c r="G8" s="83">
        <v>150</v>
      </c>
      <c r="H8" s="85">
        <v>0</v>
      </c>
      <c r="I8" s="103">
        <f>F8+G8+H8</f>
        <v>1025</v>
      </c>
      <c r="J8" s="158"/>
    </row>
    <row r="9" spans="1:10" ht="24.75" customHeight="1">
      <c r="A9" s="37" t="s">
        <v>102</v>
      </c>
      <c r="B9" s="80">
        <v>190</v>
      </c>
      <c r="C9" s="81" t="s">
        <v>30</v>
      </c>
      <c r="D9" s="82" t="s">
        <v>32</v>
      </c>
      <c r="E9" s="83">
        <v>160</v>
      </c>
      <c r="F9" s="84">
        <v>0</v>
      </c>
      <c r="G9" s="83">
        <v>300</v>
      </c>
      <c r="H9" s="85">
        <v>0</v>
      </c>
      <c r="I9" s="103">
        <f>E9+F9+G9+H9</f>
        <v>460</v>
      </c>
      <c r="J9" s="104">
        <v>170</v>
      </c>
    </row>
    <row r="10" spans="1:10" ht="24.75" customHeight="1">
      <c r="A10" s="37" t="s">
        <v>83</v>
      </c>
      <c r="B10" s="80">
        <v>30</v>
      </c>
      <c r="C10" s="81" t="s">
        <v>30</v>
      </c>
      <c r="D10" s="82" t="s">
        <v>33</v>
      </c>
      <c r="E10" s="83">
        <v>100</v>
      </c>
      <c r="F10" s="84">
        <v>200</v>
      </c>
      <c r="G10" s="83">
        <v>150</v>
      </c>
      <c r="H10" s="85">
        <v>100</v>
      </c>
      <c r="I10" s="103">
        <f>H10+G10+F10+E10</f>
        <v>550</v>
      </c>
      <c r="J10" s="104">
        <v>516</v>
      </c>
    </row>
    <row r="11" spans="1:10" ht="25.5" customHeight="1">
      <c r="A11" s="37" t="s">
        <v>85</v>
      </c>
      <c r="B11" s="80">
        <v>10</v>
      </c>
      <c r="C11" s="81" t="s">
        <v>86</v>
      </c>
      <c r="D11" s="82" t="s">
        <v>33</v>
      </c>
      <c r="E11" s="83">
        <v>150</v>
      </c>
      <c r="F11" s="83">
        <v>0</v>
      </c>
      <c r="G11" s="83">
        <v>150</v>
      </c>
      <c r="H11" s="85">
        <v>150</v>
      </c>
      <c r="I11" s="103">
        <f>E11+F11+G11+H11</f>
        <v>450</v>
      </c>
      <c r="J11" s="104"/>
    </row>
    <row r="12" spans="1:10" ht="25.5" customHeight="1">
      <c r="A12" s="37" t="s">
        <v>103</v>
      </c>
      <c r="B12" s="80">
        <v>190</v>
      </c>
      <c r="C12" s="81" t="s">
        <v>86</v>
      </c>
      <c r="D12" s="82" t="s">
        <v>33</v>
      </c>
      <c r="E12" s="83">
        <v>160</v>
      </c>
      <c r="F12" s="83">
        <v>0</v>
      </c>
      <c r="G12" s="83">
        <v>300</v>
      </c>
      <c r="H12" s="85">
        <v>0</v>
      </c>
      <c r="I12" s="103">
        <f>H12+G12+F12+E12</f>
        <v>460</v>
      </c>
      <c r="J12" s="104"/>
    </row>
    <row r="13" spans="1:10" ht="25.5" customHeight="1">
      <c r="A13" s="37" t="s">
        <v>104</v>
      </c>
      <c r="B13" s="80">
        <v>200</v>
      </c>
      <c r="C13" s="81" t="s">
        <v>30</v>
      </c>
      <c r="D13" s="82" t="s">
        <v>34</v>
      </c>
      <c r="E13" s="83">
        <v>160</v>
      </c>
      <c r="F13" s="83">
        <v>0</v>
      </c>
      <c r="G13" s="83">
        <v>300</v>
      </c>
      <c r="H13" s="85">
        <v>0</v>
      </c>
      <c r="I13" s="103">
        <f>E13+F13+G13+H13</f>
        <v>460</v>
      </c>
      <c r="J13" s="104">
        <v>255.23</v>
      </c>
    </row>
    <row r="14" spans="1:10" ht="24.75" customHeight="1">
      <c r="A14" s="36" t="s">
        <v>73</v>
      </c>
      <c r="B14" s="80">
        <v>260</v>
      </c>
      <c r="C14" s="81" t="s">
        <v>30</v>
      </c>
      <c r="D14" s="82" t="s">
        <v>34</v>
      </c>
      <c r="E14" s="83">
        <v>160</v>
      </c>
      <c r="F14" s="83">
        <v>0</v>
      </c>
      <c r="G14" s="83">
        <v>500</v>
      </c>
      <c r="H14" s="85">
        <v>300</v>
      </c>
      <c r="I14" s="103">
        <f>H14+G14+F14+E14</f>
        <v>960</v>
      </c>
      <c r="J14" s="104">
        <v>2772.42</v>
      </c>
    </row>
    <row r="15" spans="1:10" ht="24.75" customHeight="1">
      <c r="A15" s="37" t="s">
        <v>105</v>
      </c>
      <c r="B15" s="80">
        <v>350</v>
      </c>
      <c r="C15" s="81" t="s">
        <v>31</v>
      </c>
      <c r="D15" s="82" t="s">
        <v>84</v>
      </c>
      <c r="E15" s="83">
        <v>100</v>
      </c>
      <c r="F15" s="83">
        <v>1500</v>
      </c>
      <c r="G15" s="83">
        <v>100</v>
      </c>
      <c r="H15" s="85">
        <v>1800</v>
      </c>
      <c r="I15" s="103">
        <f>H15+G15+F15+E15</f>
        <v>3500</v>
      </c>
      <c r="J15" s="105">
        <v>4314.72</v>
      </c>
    </row>
    <row r="16" spans="1:10" ht="24.75" customHeight="1">
      <c r="A16" s="37" t="s">
        <v>88</v>
      </c>
      <c r="B16" s="80">
        <v>180</v>
      </c>
      <c r="C16" s="81" t="s">
        <v>31</v>
      </c>
      <c r="D16" s="82" t="s">
        <v>58</v>
      </c>
      <c r="E16" s="83">
        <v>200</v>
      </c>
      <c r="F16" s="83">
        <v>300</v>
      </c>
      <c r="G16" s="83">
        <v>1500</v>
      </c>
      <c r="H16" s="85">
        <v>17500</v>
      </c>
      <c r="I16" s="103">
        <f>H16+G16+F16+E16</f>
        <v>19500</v>
      </c>
      <c r="J16" s="104">
        <v>3395.9</v>
      </c>
    </row>
    <row r="17" spans="1:10" ht="24.75" customHeight="1" thickBot="1">
      <c r="A17" s="37" t="s">
        <v>106</v>
      </c>
      <c r="B17" s="80"/>
      <c r="C17" s="81"/>
      <c r="D17" s="82"/>
      <c r="E17" s="83"/>
      <c r="F17" s="83"/>
      <c r="G17" s="83"/>
      <c r="H17" s="85">
        <v>3000</v>
      </c>
      <c r="I17" s="103">
        <v>3000</v>
      </c>
      <c r="J17" s="104"/>
    </row>
    <row r="18" spans="1:10" ht="24.75" customHeight="1" hidden="1">
      <c r="A18" s="37"/>
      <c r="B18" s="6"/>
      <c r="C18" s="60"/>
      <c r="D18" s="61"/>
      <c r="E18" s="22"/>
      <c r="F18" s="22"/>
      <c r="G18" s="22"/>
      <c r="H18" s="53"/>
      <c r="I18" s="96">
        <f>SUM(I6:I17)</f>
        <v>34795</v>
      </c>
      <c r="J18" s="100"/>
    </row>
    <row r="19" spans="1:10" ht="24.75" customHeight="1" hidden="1">
      <c r="A19" s="38"/>
      <c r="B19" s="33"/>
      <c r="C19" s="62"/>
      <c r="D19" s="63"/>
      <c r="E19" s="34"/>
      <c r="F19" s="34"/>
      <c r="G19" s="34"/>
      <c r="H19" s="55"/>
      <c r="I19" s="96"/>
      <c r="J19" s="100"/>
    </row>
    <row r="20" spans="1:10" ht="24.75" customHeight="1" hidden="1" thickBot="1">
      <c r="A20" s="41"/>
      <c r="B20" s="42"/>
      <c r="C20" s="64"/>
      <c r="D20" s="64"/>
      <c r="E20" s="43"/>
      <c r="F20" s="43"/>
      <c r="G20" s="43"/>
      <c r="H20" s="56"/>
      <c r="I20" s="97"/>
      <c r="J20" s="101"/>
    </row>
    <row r="21" spans="1:10" ht="34.5" customHeight="1" thickBot="1">
      <c r="A21" s="39" t="s">
        <v>3</v>
      </c>
      <c r="B21" s="65"/>
      <c r="C21" s="66"/>
      <c r="D21" s="67"/>
      <c r="E21" s="35">
        <f>E6+E7+E8+E9+E10+E11+E12+E13++E14+E15+E16+E17</f>
        <v>1350</v>
      </c>
      <c r="F21" s="35">
        <f>F6+F7+F8+F9+F10+F11+F12+F13+F14+F15+F16+F17</f>
        <v>6395</v>
      </c>
      <c r="G21" s="35">
        <f>G6+G7+G8+G9+G10+G11+G12+G13+G14+G15+G16+G17</f>
        <v>3900</v>
      </c>
      <c r="H21" s="57">
        <f>H6+H7+H8+H9+H10+H11+H12+H13+H14+H15+H16+H17</f>
        <v>23150</v>
      </c>
      <c r="I21" s="99">
        <f>I6+I7+I8+I9+I10+I11+I12+I13+I14+I15+I16+I17</f>
        <v>34795</v>
      </c>
      <c r="J21" s="114">
        <f>SUM(J6:J20)</f>
        <v>18588.27</v>
      </c>
    </row>
    <row r="22" spans="1:9" ht="24.75" customHeight="1">
      <c r="A22" s="1"/>
      <c r="B22" s="68"/>
      <c r="C22" s="68"/>
      <c r="D22" s="68"/>
      <c r="E22" s="68"/>
      <c r="F22" s="68"/>
      <c r="G22" s="68"/>
      <c r="H22" s="68"/>
      <c r="I22" s="69"/>
    </row>
  </sheetData>
  <sheetProtection/>
  <mergeCells count="11">
    <mergeCell ref="A1:A2"/>
    <mergeCell ref="B1:J1"/>
    <mergeCell ref="B2:J2"/>
    <mergeCell ref="J4:J5"/>
    <mergeCell ref="J6:J8"/>
    <mergeCell ref="I4:I5"/>
    <mergeCell ref="A4:A5"/>
    <mergeCell ref="B4:B5"/>
    <mergeCell ref="C4:C5"/>
    <mergeCell ref="E4:H4"/>
    <mergeCell ref="D4:D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112" zoomScaleNormal="112" zoomScalePageLayoutView="0" workbookViewId="0" topLeftCell="A1">
      <selection activeCell="M13" sqref="M13"/>
    </sheetView>
  </sheetViews>
  <sheetFormatPr defaultColWidth="9.00390625" defaultRowHeight="12.75"/>
  <cols>
    <col min="1" max="1" width="23.625" style="0" customWidth="1"/>
    <col min="2" max="4" width="8.625" style="0" customWidth="1"/>
    <col min="5" max="6" width="15.625" style="0" customWidth="1"/>
    <col min="7" max="7" width="18.00390625" style="0" customWidth="1"/>
    <col min="8" max="8" width="17.375" style="0" customWidth="1"/>
    <col min="9" max="9" width="16.625" style="0" customWidth="1"/>
    <col min="10" max="10" width="14.375" style="0" customWidth="1"/>
  </cols>
  <sheetData>
    <row r="1" spans="1:10" ht="18" customHeight="1">
      <c r="A1" s="176" t="s">
        <v>55</v>
      </c>
      <c r="B1" s="180" t="s">
        <v>0</v>
      </c>
      <c r="C1" s="178" t="s">
        <v>4</v>
      </c>
      <c r="D1" s="182" t="s">
        <v>1</v>
      </c>
      <c r="E1" s="215" t="s">
        <v>44</v>
      </c>
      <c r="F1" s="216"/>
      <c r="G1" s="216"/>
      <c r="H1" s="217"/>
      <c r="I1" s="159" t="s">
        <v>107</v>
      </c>
      <c r="J1" s="184" t="s">
        <v>134</v>
      </c>
    </row>
    <row r="2" spans="1:10" ht="27.75" customHeight="1" thickBot="1">
      <c r="A2" s="177"/>
      <c r="B2" s="181"/>
      <c r="C2" s="179"/>
      <c r="D2" s="183"/>
      <c r="E2" s="148" t="s">
        <v>2</v>
      </c>
      <c r="F2" s="149" t="s">
        <v>37</v>
      </c>
      <c r="G2" s="149" t="s">
        <v>47</v>
      </c>
      <c r="H2" s="150" t="s">
        <v>48</v>
      </c>
      <c r="I2" s="160"/>
      <c r="J2" s="185"/>
    </row>
    <row r="3" spans="1:10" ht="22.5" customHeight="1">
      <c r="A3" s="14" t="s">
        <v>74</v>
      </c>
      <c r="B3" s="9">
        <v>240</v>
      </c>
      <c r="C3" s="10">
        <v>2</v>
      </c>
      <c r="D3" s="10" t="s">
        <v>87</v>
      </c>
      <c r="E3" s="24">
        <v>1300</v>
      </c>
      <c r="F3" s="77">
        <v>2200</v>
      </c>
      <c r="G3" s="24">
        <v>1000</v>
      </c>
      <c r="H3" s="52"/>
      <c r="I3" s="107">
        <f>E3+F3+G3+H3</f>
        <v>4500</v>
      </c>
      <c r="J3" s="110">
        <v>2632.31</v>
      </c>
    </row>
    <row r="4" spans="1:10" ht="22.5" customHeight="1">
      <c r="A4" s="15" t="s">
        <v>5</v>
      </c>
      <c r="B4" s="11">
        <v>192</v>
      </c>
      <c r="C4" s="7">
        <v>12</v>
      </c>
      <c r="D4" s="7" t="s">
        <v>56</v>
      </c>
      <c r="E4" s="22">
        <v>2400</v>
      </c>
      <c r="F4" s="22">
        <v>2300</v>
      </c>
      <c r="G4" s="22">
        <v>800</v>
      </c>
      <c r="H4" s="53"/>
      <c r="I4" s="108">
        <f>H4+G4+F4+E4</f>
        <v>5500</v>
      </c>
      <c r="J4" s="111">
        <v>5833.18</v>
      </c>
    </row>
    <row r="5" spans="1:10" ht="22.5" customHeight="1">
      <c r="A5" s="16" t="s">
        <v>6</v>
      </c>
      <c r="B5" s="12">
        <v>315</v>
      </c>
      <c r="C5" s="7">
        <v>35</v>
      </c>
      <c r="D5" s="7" t="s">
        <v>57</v>
      </c>
      <c r="E5" s="22">
        <v>1050</v>
      </c>
      <c r="F5" s="22">
        <v>400</v>
      </c>
      <c r="G5" s="22"/>
      <c r="H5" s="53"/>
      <c r="I5" s="108">
        <f>H5+G5+F5+E5</f>
        <v>1450</v>
      </c>
      <c r="J5" s="111">
        <v>593.62</v>
      </c>
    </row>
    <row r="6" spans="1:10" ht="22.5" customHeight="1">
      <c r="A6" s="15" t="s">
        <v>7</v>
      </c>
      <c r="B6" s="11">
        <v>175</v>
      </c>
      <c r="C6" s="7">
        <v>35</v>
      </c>
      <c r="D6" s="7" t="s">
        <v>57</v>
      </c>
      <c r="E6" s="22">
        <v>1050</v>
      </c>
      <c r="F6" s="22">
        <v>350</v>
      </c>
      <c r="G6" s="22"/>
      <c r="H6" s="53"/>
      <c r="I6" s="108">
        <f>H6+G6+F6+E6</f>
        <v>1400</v>
      </c>
      <c r="J6" s="111">
        <v>2041.71</v>
      </c>
    </row>
    <row r="7" spans="1:10" ht="22.5" customHeight="1">
      <c r="A7" s="15" t="s">
        <v>8</v>
      </c>
      <c r="B7" s="11">
        <v>350</v>
      </c>
      <c r="C7" s="7">
        <v>30</v>
      </c>
      <c r="D7" s="7" t="s">
        <v>57</v>
      </c>
      <c r="E7" s="22">
        <v>1000</v>
      </c>
      <c r="F7" s="22">
        <v>500</v>
      </c>
      <c r="G7" s="22"/>
      <c r="H7" s="53"/>
      <c r="I7" s="108">
        <f>H7+G7+F7+E7</f>
        <v>1500</v>
      </c>
      <c r="J7" s="111">
        <v>1991.26</v>
      </c>
    </row>
    <row r="8" spans="1:10" ht="22.5" customHeight="1">
      <c r="A8" s="15" t="s">
        <v>49</v>
      </c>
      <c r="B8" s="11">
        <v>120</v>
      </c>
      <c r="C8" s="7">
        <v>15</v>
      </c>
      <c r="D8" s="7" t="s">
        <v>57</v>
      </c>
      <c r="E8" s="22">
        <v>1300</v>
      </c>
      <c r="F8" s="22">
        <v>500</v>
      </c>
      <c r="G8" s="22"/>
      <c r="H8" s="53"/>
      <c r="I8" s="108">
        <f>H8+G8+F8+E8</f>
        <v>1800</v>
      </c>
      <c r="J8" s="111">
        <v>1743.72</v>
      </c>
    </row>
    <row r="9" spans="1:10" ht="22.5" customHeight="1">
      <c r="A9" s="15" t="s">
        <v>20</v>
      </c>
      <c r="B9" s="11">
        <v>108</v>
      </c>
      <c r="C9" s="7">
        <v>12</v>
      </c>
      <c r="D9" s="7" t="s">
        <v>57</v>
      </c>
      <c r="E9" s="22">
        <v>1000</v>
      </c>
      <c r="F9" s="22">
        <v>350</v>
      </c>
      <c r="G9" s="22"/>
      <c r="H9" s="53"/>
      <c r="I9" s="108">
        <f>E9+F9+G9</f>
        <v>1350</v>
      </c>
      <c r="J9" s="111">
        <v>948.41</v>
      </c>
    </row>
    <row r="10" spans="1:10" ht="22.5" customHeight="1">
      <c r="A10" s="16" t="s">
        <v>21</v>
      </c>
      <c r="B10" s="12">
        <v>15</v>
      </c>
      <c r="C10" s="7">
        <v>5</v>
      </c>
      <c r="D10" s="7" t="s">
        <v>57</v>
      </c>
      <c r="E10" s="22">
        <v>70</v>
      </c>
      <c r="F10" s="22">
        <v>30</v>
      </c>
      <c r="G10" s="22"/>
      <c r="H10" s="53"/>
      <c r="I10" s="108">
        <f>H10+G10+F10+E10</f>
        <v>100</v>
      </c>
      <c r="J10" s="111"/>
    </row>
    <row r="11" spans="1:10" ht="22.5" customHeight="1">
      <c r="A11" s="17" t="s">
        <v>9</v>
      </c>
      <c r="B11" s="12">
        <v>6</v>
      </c>
      <c r="C11" s="7">
        <v>2</v>
      </c>
      <c r="D11" s="7" t="s">
        <v>57</v>
      </c>
      <c r="E11" s="22">
        <v>10</v>
      </c>
      <c r="F11" s="22">
        <v>20</v>
      </c>
      <c r="G11" s="22"/>
      <c r="H11" s="53"/>
      <c r="I11" s="108">
        <f>H11+G11+F11+E11</f>
        <v>30</v>
      </c>
      <c r="J11" s="111"/>
    </row>
    <row r="12" spans="1:10" ht="22.5" customHeight="1">
      <c r="A12" s="17" t="s">
        <v>10</v>
      </c>
      <c r="B12" s="12"/>
      <c r="C12" s="7"/>
      <c r="D12" s="7" t="s">
        <v>57</v>
      </c>
      <c r="E12" s="22">
        <v>350</v>
      </c>
      <c r="F12" s="22">
        <v>150</v>
      </c>
      <c r="G12" s="22"/>
      <c r="H12" s="53"/>
      <c r="I12" s="108">
        <f>E12+F12+G12</f>
        <v>500</v>
      </c>
      <c r="J12" s="111">
        <v>101.62</v>
      </c>
    </row>
    <row r="13" spans="1:10" ht="22.5" customHeight="1">
      <c r="A13" s="17" t="s">
        <v>11</v>
      </c>
      <c r="B13" s="12">
        <v>18</v>
      </c>
      <c r="C13" s="7">
        <v>6</v>
      </c>
      <c r="D13" s="7" t="s">
        <v>57</v>
      </c>
      <c r="E13" s="22">
        <v>250</v>
      </c>
      <c r="F13" s="22">
        <v>50</v>
      </c>
      <c r="G13" s="22"/>
      <c r="H13" s="53"/>
      <c r="I13" s="108">
        <f>H13+G13+F13+E13</f>
        <v>300</v>
      </c>
      <c r="J13" s="111"/>
    </row>
    <row r="14" spans="1:10" ht="22.5" customHeight="1">
      <c r="A14" s="17" t="s">
        <v>12</v>
      </c>
      <c r="B14" s="12">
        <v>20</v>
      </c>
      <c r="C14" s="7">
        <v>4</v>
      </c>
      <c r="D14" s="7" t="s">
        <v>58</v>
      </c>
      <c r="E14" s="22">
        <v>400</v>
      </c>
      <c r="F14" s="22">
        <v>100</v>
      </c>
      <c r="G14" s="22"/>
      <c r="H14" s="53"/>
      <c r="I14" s="108">
        <f>H14+G14+F14+E14</f>
        <v>500</v>
      </c>
      <c r="J14" s="111">
        <v>483.19</v>
      </c>
    </row>
    <row r="15" spans="1:10" ht="22.5" customHeight="1">
      <c r="A15" s="17" t="s">
        <v>133</v>
      </c>
      <c r="B15" s="12"/>
      <c r="C15" s="7"/>
      <c r="D15" s="7"/>
      <c r="E15" s="22"/>
      <c r="F15" s="22"/>
      <c r="G15" s="22"/>
      <c r="H15" s="53"/>
      <c r="I15" s="108"/>
      <c r="J15" s="111">
        <v>102.3</v>
      </c>
    </row>
    <row r="16" spans="1:10" ht="22.5" customHeight="1">
      <c r="A16" s="17" t="s">
        <v>23</v>
      </c>
      <c r="B16" s="12">
        <v>15</v>
      </c>
      <c r="C16" s="7">
        <v>1</v>
      </c>
      <c r="D16" s="7" t="s">
        <v>33</v>
      </c>
      <c r="E16" s="22"/>
      <c r="F16" s="22">
        <v>150</v>
      </c>
      <c r="G16" s="22">
        <v>50</v>
      </c>
      <c r="H16" s="53"/>
      <c r="I16" s="108">
        <f>H16+G16+F16+E16</f>
        <v>200</v>
      </c>
      <c r="J16" s="111">
        <v>261.22</v>
      </c>
    </row>
    <row r="17" spans="1:10" ht="22.5" customHeight="1">
      <c r="A17" s="30" t="s">
        <v>109</v>
      </c>
      <c r="B17" s="12">
        <v>60</v>
      </c>
      <c r="C17" s="7">
        <v>1</v>
      </c>
      <c r="D17" s="7" t="s">
        <v>35</v>
      </c>
      <c r="E17" s="22"/>
      <c r="F17" s="22">
        <v>800</v>
      </c>
      <c r="G17" s="22"/>
      <c r="H17" s="53"/>
      <c r="I17" s="108">
        <f>H17+G17+F17+E17</f>
        <v>800</v>
      </c>
      <c r="J17" s="111">
        <v>971.6</v>
      </c>
    </row>
    <row r="18" spans="1:10" ht="22.5" customHeight="1">
      <c r="A18" s="17" t="s">
        <v>59</v>
      </c>
      <c r="B18" s="12">
        <v>100</v>
      </c>
      <c r="C18" s="7">
        <v>5</v>
      </c>
      <c r="D18" s="7" t="s">
        <v>35</v>
      </c>
      <c r="E18" s="22">
        <v>100</v>
      </c>
      <c r="F18" s="22">
        <v>1000</v>
      </c>
      <c r="G18" s="22">
        <v>100</v>
      </c>
      <c r="H18" s="53"/>
      <c r="I18" s="108">
        <f>E18+F18+G18</f>
        <v>1200</v>
      </c>
      <c r="J18" s="111">
        <v>1977.7</v>
      </c>
    </row>
    <row r="19" spans="1:10" ht="22.5" customHeight="1">
      <c r="A19" s="17" t="s">
        <v>54</v>
      </c>
      <c r="B19" s="12">
        <v>220</v>
      </c>
      <c r="C19" s="7">
        <v>1</v>
      </c>
      <c r="D19" s="7" t="s">
        <v>61</v>
      </c>
      <c r="E19" s="22"/>
      <c r="F19" s="22">
        <v>300</v>
      </c>
      <c r="G19" s="22">
        <v>200</v>
      </c>
      <c r="H19" s="53">
        <v>500</v>
      </c>
      <c r="I19" s="108">
        <f>H19+G19+F19+E19</f>
        <v>1000</v>
      </c>
      <c r="J19" s="111">
        <v>720</v>
      </c>
    </row>
    <row r="20" spans="1:10" ht="22.5" customHeight="1">
      <c r="A20" s="17" t="s">
        <v>129</v>
      </c>
      <c r="B20" s="12">
        <v>70</v>
      </c>
      <c r="C20" s="7">
        <v>1</v>
      </c>
      <c r="D20" s="7" t="s">
        <v>35</v>
      </c>
      <c r="E20" s="22">
        <v>500</v>
      </c>
      <c r="F20" s="22">
        <v>2700</v>
      </c>
      <c r="G20" s="22">
        <v>2000</v>
      </c>
      <c r="H20" s="53">
        <v>1300</v>
      </c>
      <c r="I20" s="108">
        <f>H20+G20+F20+E20</f>
        <v>6500</v>
      </c>
      <c r="J20" s="111">
        <v>8985.77</v>
      </c>
    </row>
    <row r="21" spans="1:10" ht="22.5" customHeight="1">
      <c r="A21" s="30" t="s">
        <v>60</v>
      </c>
      <c r="B21" s="12">
        <v>8</v>
      </c>
      <c r="C21" s="7">
        <v>1</v>
      </c>
      <c r="D21" s="7" t="s">
        <v>34</v>
      </c>
      <c r="E21" s="22">
        <v>1500</v>
      </c>
      <c r="F21" s="22"/>
      <c r="G21" s="22"/>
      <c r="H21" s="53"/>
      <c r="I21" s="108">
        <v>1500</v>
      </c>
      <c r="J21" s="111"/>
    </row>
    <row r="22" spans="1:10" ht="22.5" customHeight="1" thickBot="1">
      <c r="A22" s="17" t="s">
        <v>130</v>
      </c>
      <c r="B22" s="26"/>
      <c r="C22" s="8"/>
      <c r="D22" s="8"/>
      <c r="E22" s="23">
        <v>100</v>
      </c>
      <c r="F22" s="23">
        <v>100</v>
      </c>
      <c r="G22" s="23"/>
      <c r="H22" s="54"/>
      <c r="I22" s="109">
        <v>200</v>
      </c>
      <c r="J22" s="112">
        <v>96.28</v>
      </c>
    </row>
    <row r="23" spans="1:10" ht="24.75" customHeight="1" thickBot="1">
      <c r="A23" s="151" t="s">
        <v>40</v>
      </c>
      <c r="B23" s="28"/>
      <c r="C23" s="29"/>
      <c r="D23" s="27"/>
      <c r="E23" s="188">
        <f>E3+E4+E5+E6+E7+E8+E9+E10+E11+E12+E13+E14+E16+E17+E18+E19+E20+E21+E22</f>
        <v>12380</v>
      </c>
      <c r="F23" s="188">
        <f>F3+F4+F5+F6+F7+F8+F9+F10+F11+F12+F13+F14+F16+F17+F18+F19+F20+F21+F22</f>
        <v>12000</v>
      </c>
      <c r="G23" s="188">
        <f>G3+G4+G5+G6+G7+G8+G9+G10+G11+G12+G13+G14+G16+G17+G18+G19+G20+G21+G22</f>
        <v>4150</v>
      </c>
      <c r="H23" s="189">
        <f>H3+H4+H5+H6+H7+H8+H9+H10+H11+H12+H13+H14+H16+H17+H18+H19+H20+H21</f>
        <v>1800</v>
      </c>
      <c r="I23" s="106">
        <f>I3+I4+I5+I6+I7+I8+I9+I10+I11+I12+I13+I14+I16+I17+I18+I19+I20+I21+I22</f>
        <v>30330</v>
      </c>
      <c r="J23" s="113">
        <f>SUM(J3:J22)</f>
        <v>29483.89</v>
      </c>
    </row>
    <row r="24" spans="1:9" ht="24.75" customHeight="1">
      <c r="A24" s="1"/>
      <c r="B24" s="1"/>
      <c r="C24" s="1"/>
      <c r="D24" s="1"/>
      <c r="E24" s="1"/>
      <c r="F24" s="1"/>
      <c r="G24" s="25"/>
      <c r="H24" s="1"/>
      <c r="I24" s="70"/>
    </row>
  </sheetData>
  <sheetProtection/>
  <mergeCells count="7">
    <mergeCell ref="E1:H1"/>
    <mergeCell ref="A1:A2"/>
    <mergeCell ref="C1:C2"/>
    <mergeCell ref="B1:B2"/>
    <mergeCell ref="D1:D2"/>
    <mergeCell ref="J1:J2"/>
    <mergeCell ref="I1:I2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="93" zoomScaleNormal="93" zoomScalePageLayoutView="0" workbookViewId="0" topLeftCell="A1">
      <selection activeCell="G33" sqref="G33"/>
    </sheetView>
  </sheetViews>
  <sheetFormatPr defaultColWidth="9.00390625" defaultRowHeight="12.75"/>
  <cols>
    <col min="1" max="1" width="35.75390625" style="0" customWidth="1"/>
    <col min="2" max="3" width="17.75390625" style="0" customWidth="1"/>
    <col min="4" max="4" width="11.75390625" style="0" customWidth="1"/>
    <col min="5" max="5" width="35.75390625" style="0" customWidth="1"/>
    <col min="6" max="6" width="18.125" style="0" customWidth="1"/>
    <col min="7" max="7" width="16.875" style="0" customWidth="1"/>
  </cols>
  <sheetData>
    <row r="1" spans="1:6" ht="24" customHeight="1" thickBot="1">
      <c r="A1" s="152" t="s">
        <v>80</v>
      </c>
      <c r="B1" s="125" t="s">
        <v>108</v>
      </c>
      <c r="C1" s="126" t="s">
        <v>135</v>
      </c>
      <c r="E1" s="186" t="s">
        <v>14</v>
      </c>
      <c r="F1" s="186"/>
    </row>
    <row r="2" spans="1:7" ht="18" customHeight="1" thickBot="1">
      <c r="A2" s="210" t="s">
        <v>63</v>
      </c>
      <c r="B2" s="72">
        <v>35000</v>
      </c>
      <c r="C2" s="72">
        <v>43460.17</v>
      </c>
      <c r="E2" s="1"/>
      <c r="F2" s="190" t="s">
        <v>108</v>
      </c>
      <c r="G2" s="191" t="s">
        <v>135</v>
      </c>
    </row>
    <row r="3" spans="1:7" ht="18" customHeight="1">
      <c r="A3" s="210" t="s">
        <v>62</v>
      </c>
      <c r="B3" s="71">
        <v>1500</v>
      </c>
      <c r="C3" s="71">
        <v>2420</v>
      </c>
      <c r="E3" s="115" t="s">
        <v>75</v>
      </c>
      <c r="F3" s="195">
        <f>rozpočet!I21</f>
        <v>34795</v>
      </c>
      <c r="G3" s="205">
        <v>18588.27</v>
      </c>
    </row>
    <row r="4" spans="1:7" ht="18" customHeight="1">
      <c r="A4" s="210" t="s">
        <v>38</v>
      </c>
      <c r="B4" s="71">
        <v>312000</v>
      </c>
      <c r="C4" s="71">
        <v>444440</v>
      </c>
      <c r="D4" s="86"/>
      <c r="E4" s="116" t="s">
        <v>76</v>
      </c>
      <c r="F4" s="196">
        <f>rozpočet2!I23</f>
        <v>30330</v>
      </c>
      <c r="G4" s="206">
        <v>29483.89</v>
      </c>
    </row>
    <row r="5" spans="1:7" s="18" customFormat="1" ht="18" customHeight="1">
      <c r="A5" s="211" t="s">
        <v>89</v>
      </c>
      <c r="B5" s="73">
        <v>70000</v>
      </c>
      <c r="C5" s="73">
        <v>76860</v>
      </c>
      <c r="E5" s="20" t="s">
        <v>77</v>
      </c>
      <c r="F5" s="196">
        <f>B2</f>
        <v>35000</v>
      </c>
      <c r="G5" s="206">
        <v>43460.17</v>
      </c>
    </row>
    <row r="6" spans="1:7" s="18" customFormat="1" ht="18" customHeight="1">
      <c r="A6" s="211" t="s">
        <v>90</v>
      </c>
      <c r="B6" s="73">
        <v>30000</v>
      </c>
      <c r="C6" s="73">
        <v>47460</v>
      </c>
      <c r="E6" s="20" t="s">
        <v>119</v>
      </c>
      <c r="F6" s="196">
        <f>B3</f>
        <v>1500</v>
      </c>
      <c r="G6" s="206">
        <v>2420</v>
      </c>
    </row>
    <row r="7" spans="1:7" s="18" customFormat="1" ht="18" customHeight="1">
      <c r="A7" s="211" t="s">
        <v>91</v>
      </c>
      <c r="B7" s="73">
        <f>B15+B14+B13+B12+B11+B10+B9+B8</f>
        <v>12500</v>
      </c>
      <c r="C7" s="73">
        <f>C8+C9+C10+C11+C12+C13+C14+C15</f>
        <v>15796.64</v>
      </c>
      <c r="E7" s="20" t="s">
        <v>38</v>
      </c>
      <c r="F7" s="196">
        <f>B4</f>
        <v>312000</v>
      </c>
      <c r="G7" s="206">
        <v>444440</v>
      </c>
    </row>
    <row r="8" spans="1:7" s="18" customFormat="1" ht="15.75" customHeight="1">
      <c r="A8" s="87" t="s">
        <v>13</v>
      </c>
      <c r="B8" s="192">
        <v>1000</v>
      </c>
      <c r="C8" s="208">
        <v>1213.72</v>
      </c>
      <c r="E8" s="20" t="s">
        <v>92</v>
      </c>
      <c r="F8" s="196">
        <f>B5</f>
        <v>70000</v>
      </c>
      <c r="G8" s="206">
        <v>76860</v>
      </c>
    </row>
    <row r="9" spans="1:7" s="18" customFormat="1" ht="15.75" customHeight="1">
      <c r="A9" s="87" t="s">
        <v>64</v>
      </c>
      <c r="B9" s="192">
        <v>3500</v>
      </c>
      <c r="C9" s="208">
        <v>3443.82</v>
      </c>
      <c r="E9" s="20" t="s">
        <v>120</v>
      </c>
      <c r="F9" s="196">
        <v>30000</v>
      </c>
      <c r="G9" s="206">
        <v>47460</v>
      </c>
    </row>
    <row r="10" spans="1:7" s="18" customFormat="1" ht="15.75" customHeight="1">
      <c r="A10" s="87" t="s">
        <v>50</v>
      </c>
      <c r="B10" s="192">
        <v>100</v>
      </c>
      <c r="C10" s="208">
        <v>412.4</v>
      </c>
      <c r="E10" s="20" t="s">
        <v>93</v>
      </c>
      <c r="F10" s="196">
        <f>B7</f>
        <v>12500</v>
      </c>
      <c r="G10" s="206">
        <v>15796.64</v>
      </c>
    </row>
    <row r="11" spans="1:7" s="18" customFormat="1" ht="15.75" customHeight="1">
      <c r="A11" s="87" t="s">
        <v>67</v>
      </c>
      <c r="B11" s="192">
        <v>1500</v>
      </c>
      <c r="C11" s="208">
        <v>4322.79</v>
      </c>
      <c r="E11" s="20" t="s">
        <v>94</v>
      </c>
      <c r="F11" s="196">
        <f>B16</f>
        <v>3000</v>
      </c>
      <c r="G11" s="206">
        <v>5003.56</v>
      </c>
    </row>
    <row r="12" spans="1:7" s="18" customFormat="1" ht="15.75" customHeight="1">
      <c r="A12" s="87" t="s">
        <v>51</v>
      </c>
      <c r="B12" s="192">
        <v>100</v>
      </c>
      <c r="C12" s="208">
        <v>123.44</v>
      </c>
      <c r="E12" s="20" t="s">
        <v>121</v>
      </c>
      <c r="F12" s="196">
        <f>B17</f>
        <v>800</v>
      </c>
      <c r="G12" s="206">
        <v>1770.49</v>
      </c>
    </row>
    <row r="13" spans="1:7" s="18" customFormat="1" ht="15.75" customHeight="1">
      <c r="A13" s="87" t="s">
        <v>65</v>
      </c>
      <c r="B13" s="192">
        <v>3000</v>
      </c>
      <c r="C13" s="208">
        <v>3145.27</v>
      </c>
      <c r="E13" s="20" t="s">
        <v>122</v>
      </c>
      <c r="F13" s="196">
        <f>B18</f>
        <v>18400</v>
      </c>
      <c r="G13" s="206">
        <v>18526.69</v>
      </c>
    </row>
    <row r="14" spans="1:7" s="18" customFormat="1" ht="15.75" customHeight="1">
      <c r="A14" s="87" t="s">
        <v>66</v>
      </c>
      <c r="B14" s="192">
        <v>300</v>
      </c>
      <c r="C14" s="208">
        <v>70.14</v>
      </c>
      <c r="E14" s="20" t="s">
        <v>95</v>
      </c>
      <c r="F14" s="196">
        <f>B27</f>
        <v>142500</v>
      </c>
      <c r="G14" s="206">
        <v>156970.72</v>
      </c>
    </row>
    <row r="15" spans="1:7" s="18" customFormat="1" ht="18" customHeight="1">
      <c r="A15" s="87" t="s">
        <v>39</v>
      </c>
      <c r="B15" s="192">
        <v>3000</v>
      </c>
      <c r="C15" s="208">
        <v>3065.06</v>
      </c>
      <c r="E15" s="20" t="s">
        <v>124</v>
      </c>
      <c r="F15" s="196">
        <f>B31</f>
        <v>58000</v>
      </c>
      <c r="G15" s="206">
        <v>48968.12</v>
      </c>
    </row>
    <row r="16" spans="1:7" s="18" customFormat="1" ht="18" customHeight="1">
      <c r="A16" s="212" t="s">
        <v>94</v>
      </c>
      <c r="B16" s="73">
        <v>3000</v>
      </c>
      <c r="C16" s="73">
        <v>5003.56</v>
      </c>
      <c r="E16" s="20" t="s">
        <v>96</v>
      </c>
      <c r="F16" s="196">
        <f>B32</f>
        <v>1000</v>
      </c>
      <c r="G16" s="206">
        <v>1456.59</v>
      </c>
    </row>
    <row r="17" spans="1:7" s="18" customFormat="1" ht="18" customHeight="1">
      <c r="A17" s="212" t="s">
        <v>117</v>
      </c>
      <c r="B17" s="73">
        <v>800</v>
      </c>
      <c r="C17" s="73">
        <v>1770.49</v>
      </c>
      <c r="E17" s="20" t="s">
        <v>97</v>
      </c>
      <c r="F17" s="196">
        <f>B33</f>
        <v>5000</v>
      </c>
      <c r="G17" s="206">
        <v>2200</v>
      </c>
    </row>
    <row r="18" spans="1:7" s="18" customFormat="1" ht="18" customHeight="1">
      <c r="A18" s="212" t="s">
        <v>118</v>
      </c>
      <c r="B18" s="73">
        <f>B26+B25+B24+B23+B22+B21+B20+B19</f>
        <v>18400</v>
      </c>
      <c r="C18" s="73">
        <f>C26+C25+C24+C23+C22+C21+C20+C19</f>
        <v>18526.69</v>
      </c>
      <c r="E18" s="20" t="s">
        <v>98</v>
      </c>
      <c r="F18" s="197">
        <f>B34</f>
        <v>20</v>
      </c>
      <c r="G18" s="206"/>
    </row>
    <row r="19" spans="1:7" s="19" customFormat="1" ht="15.75" customHeight="1">
      <c r="A19" s="87" t="s">
        <v>24</v>
      </c>
      <c r="B19" s="192">
        <v>800</v>
      </c>
      <c r="C19" s="208">
        <v>965.28</v>
      </c>
      <c r="E19" s="21" t="s">
        <v>99</v>
      </c>
      <c r="F19" s="197">
        <f>B35</f>
        <v>1000</v>
      </c>
      <c r="G19" s="206">
        <v>2235.28</v>
      </c>
    </row>
    <row r="20" spans="1:7" s="19" customFormat="1" ht="15.75" customHeight="1">
      <c r="A20" s="87" t="s">
        <v>52</v>
      </c>
      <c r="B20" s="192">
        <v>3500</v>
      </c>
      <c r="C20" s="208">
        <v>4610.71</v>
      </c>
      <c r="E20" s="129" t="s">
        <v>126</v>
      </c>
      <c r="F20" s="197">
        <v>3500</v>
      </c>
      <c r="G20" s="207">
        <v>5807.4</v>
      </c>
    </row>
    <row r="21" spans="1:7" s="19" customFormat="1" ht="15.75" customHeight="1" thickBot="1">
      <c r="A21" s="87" t="s">
        <v>25</v>
      </c>
      <c r="B21" s="192">
        <v>800</v>
      </c>
      <c r="C21" s="208">
        <v>1245.21</v>
      </c>
      <c r="E21" s="130" t="s">
        <v>136</v>
      </c>
      <c r="F21" s="198"/>
      <c r="G21" s="207">
        <v>20</v>
      </c>
    </row>
    <row r="22" spans="1:7" s="19" customFormat="1" ht="15.75" customHeight="1" thickBot="1">
      <c r="A22" s="87" t="s">
        <v>68</v>
      </c>
      <c r="B22" s="192">
        <v>600</v>
      </c>
      <c r="C22" s="208">
        <v>255.77</v>
      </c>
      <c r="E22" s="44" t="s">
        <v>46</v>
      </c>
      <c r="F22" s="142">
        <f>SUM(F3:F21)</f>
        <v>759345</v>
      </c>
      <c r="G22" s="131">
        <f>SUM(G3:G21)</f>
        <v>921467.82</v>
      </c>
    </row>
    <row r="23" spans="1:3" s="19" customFormat="1" ht="15.75" customHeight="1">
      <c r="A23" s="87" t="s">
        <v>53</v>
      </c>
      <c r="B23" s="192">
        <v>200</v>
      </c>
      <c r="C23" s="208">
        <v>2349.76</v>
      </c>
    </row>
    <row r="24" spans="1:3" s="19" customFormat="1" ht="15.75" customHeight="1">
      <c r="A24" s="87" t="s">
        <v>26</v>
      </c>
      <c r="B24" s="192">
        <v>10000</v>
      </c>
      <c r="C24" s="208">
        <v>4969.23</v>
      </c>
    </row>
    <row r="25" spans="1:7" s="19" customFormat="1" ht="15.75" customHeight="1">
      <c r="A25" s="87" t="s">
        <v>36</v>
      </c>
      <c r="B25" s="192">
        <v>1500</v>
      </c>
      <c r="C25" s="208">
        <v>3130.73</v>
      </c>
      <c r="E25" s="187"/>
      <c r="F25" s="187"/>
      <c r="G25" s="1"/>
    </row>
    <row r="26" spans="1:7" s="19" customFormat="1" ht="15.75" customHeight="1">
      <c r="A26" s="88" t="s">
        <v>127</v>
      </c>
      <c r="B26" s="192">
        <v>1000</v>
      </c>
      <c r="C26" s="208">
        <v>1000</v>
      </c>
      <c r="E26" s="118"/>
      <c r="F26" s="119"/>
      <c r="G26" s="119"/>
    </row>
    <row r="27" spans="1:7" s="18" customFormat="1" ht="18" customHeight="1">
      <c r="A27" s="212" t="s">
        <v>123</v>
      </c>
      <c r="B27" s="73">
        <f>B30+B29+B28</f>
        <v>142500</v>
      </c>
      <c r="C27" s="73">
        <f>C28+C29+C30</f>
        <v>156970.72</v>
      </c>
      <c r="E27" s="120"/>
      <c r="F27" s="121"/>
      <c r="G27" s="118"/>
    </row>
    <row r="28" spans="1:7" s="19" customFormat="1" ht="15.75" customHeight="1">
      <c r="A28" s="89" t="s">
        <v>45</v>
      </c>
      <c r="B28" s="192">
        <v>12500</v>
      </c>
      <c r="C28" s="208">
        <v>13650</v>
      </c>
      <c r="E28" s="120"/>
      <c r="F28" s="121"/>
      <c r="G28" s="118"/>
    </row>
    <row r="29" spans="1:7" s="19" customFormat="1" ht="15.75" customHeight="1">
      <c r="A29" s="89" t="s">
        <v>69</v>
      </c>
      <c r="B29" s="192">
        <v>30000</v>
      </c>
      <c r="C29" s="208">
        <v>29380.08</v>
      </c>
      <c r="E29" s="120"/>
      <c r="F29" s="121"/>
      <c r="G29" s="122"/>
    </row>
    <row r="30" spans="1:7" s="19" customFormat="1" ht="15.75" customHeight="1">
      <c r="A30" s="89" t="s">
        <v>70</v>
      </c>
      <c r="B30" s="192">
        <v>100000</v>
      </c>
      <c r="C30" s="208">
        <v>113940.64</v>
      </c>
      <c r="E30" s="120"/>
      <c r="F30" s="121"/>
      <c r="G30" s="122"/>
    </row>
    <row r="31" spans="1:7" s="19" customFormat="1" ht="18" customHeight="1">
      <c r="A31" s="212" t="s">
        <v>125</v>
      </c>
      <c r="B31" s="193">
        <v>58000</v>
      </c>
      <c r="C31" s="73">
        <v>48968.12</v>
      </c>
      <c r="E31" s="120"/>
      <c r="F31" s="121"/>
      <c r="G31" s="122"/>
    </row>
    <row r="32" spans="1:7" s="19" customFormat="1" ht="18" customHeight="1">
      <c r="A32" s="212" t="s">
        <v>96</v>
      </c>
      <c r="B32" s="193">
        <v>1000</v>
      </c>
      <c r="C32" s="73">
        <v>1456.59</v>
      </c>
      <c r="E32" s="120"/>
      <c r="F32" s="121"/>
      <c r="G32" s="122"/>
    </row>
    <row r="33" spans="1:7" s="18" customFormat="1" ht="18" customHeight="1">
      <c r="A33" s="212" t="s">
        <v>97</v>
      </c>
      <c r="B33" s="193">
        <v>5000</v>
      </c>
      <c r="C33" s="73">
        <v>2200</v>
      </c>
      <c r="E33" s="120"/>
      <c r="F33" s="121"/>
      <c r="G33" s="122"/>
    </row>
    <row r="34" spans="1:7" s="19" customFormat="1" ht="18" customHeight="1">
      <c r="A34" s="212" t="s">
        <v>98</v>
      </c>
      <c r="B34" s="193">
        <v>20</v>
      </c>
      <c r="C34" s="73"/>
      <c r="E34" s="120"/>
      <c r="F34" s="121"/>
      <c r="G34" s="122"/>
    </row>
    <row r="35" spans="1:7" s="19" customFormat="1" ht="18" customHeight="1">
      <c r="A35" s="213" t="s">
        <v>99</v>
      </c>
      <c r="B35" s="193">
        <v>1000</v>
      </c>
      <c r="C35" s="73">
        <v>2235.28</v>
      </c>
      <c r="E35" s="120"/>
      <c r="F35" s="121"/>
      <c r="G35" s="122"/>
    </row>
    <row r="36" spans="1:7" s="19" customFormat="1" ht="18" customHeight="1">
      <c r="A36" s="214" t="s">
        <v>126</v>
      </c>
      <c r="B36" s="193">
        <v>3500</v>
      </c>
      <c r="C36" s="73">
        <v>5807.4</v>
      </c>
      <c r="E36" s="120"/>
      <c r="F36" s="121"/>
      <c r="G36" s="122"/>
    </row>
    <row r="37" spans="1:7" s="19" customFormat="1" ht="18" customHeight="1" thickBot="1">
      <c r="A37" s="214" t="s">
        <v>136</v>
      </c>
      <c r="B37" s="194"/>
      <c r="C37" s="127">
        <v>20</v>
      </c>
      <c r="E37" s="120"/>
      <c r="F37" s="121"/>
      <c r="G37" s="122"/>
    </row>
    <row r="38" spans="1:7" s="18" customFormat="1" ht="18" customHeight="1" thickBot="1">
      <c r="A38" s="128" t="s">
        <v>40</v>
      </c>
      <c r="B38" s="141">
        <f>B2+B3+B4+B5+B6+B7+B16+B17+B18+B27+B31+B32+B33+B34+B35+B36</f>
        <v>694220</v>
      </c>
      <c r="C38" s="140">
        <f>C2+C3+C4+C5+C6+C7+C16+C17+C18+C27+C31+C32+C33+C34+C35+C36+C37</f>
        <v>873395.6599999999</v>
      </c>
      <c r="E38" s="120"/>
      <c r="F38" s="121"/>
      <c r="G38" s="122"/>
    </row>
    <row r="39" spans="1:7" ht="13.5" customHeight="1">
      <c r="A39" s="1"/>
      <c r="E39" s="120"/>
      <c r="F39" s="121"/>
      <c r="G39" s="122"/>
    </row>
    <row r="40" spans="1:7" ht="19.5" customHeight="1">
      <c r="A40" s="59"/>
      <c r="E40" s="120"/>
      <c r="F40" s="121"/>
      <c r="G40" s="122"/>
    </row>
    <row r="41" spans="1:7" ht="13.5" customHeight="1">
      <c r="A41" s="1"/>
      <c r="E41" s="120"/>
      <c r="F41" s="121"/>
      <c r="G41" s="122"/>
    </row>
    <row r="42" spans="1:7" s="18" customFormat="1" ht="18" customHeight="1">
      <c r="A42" s="50"/>
      <c r="E42" s="120"/>
      <c r="F42" s="121"/>
      <c r="G42" s="122"/>
    </row>
    <row r="43" spans="1:7" s="18" customFormat="1" ht="18" customHeight="1">
      <c r="A43" s="50"/>
      <c r="E43" s="120"/>
      <c r="F43" s="121"/>
      <c r="G43" s="122"/>
    </row>
    <row r="44" spans="1:7" s="18" customFormat="1" ht="18" customHeight="1">
      <c r="A44" s="50"/>
      <c r="E44" s="120"/>
      <c r="F44" s="121"/>
      <c r="G44" s="123"/>
    </row>
    <row r="45" spans="1:7" s="18" customFormat="1" ht="18" customHeight="1">
      <c r="A45" s="50"/>
      <c r="E45" s="117"/>
      <c r="F45" s="121"/>
      <c r="G45" s="123"/>
    </row>
    <row r="46" spans="1:7" s="18" customFormat="1" ht="18" customHeight="1">
      <c r="A46" s="50"/>
      <c r="E46" s="51"/>
      <c r="F46" s="124"/>
      <c r="G46" s="123"/>
    </row>
    <row r="47" s="18" customFormat="1" ht="18" customHeight="1">
      <c r="A47" s="50"/>
    </row>
    <row r="48" s="18" customFormat="1" ht="18" customHeight="1">
      <c r="A48" s="50"/>
    </row>
    <row r="49" s="18" customFormat="1" ht="18" customHeight="1">
      <c r="A49" s="50"/>
    </row>
    <row r="50" s="18" customFormat="1" ht="18" customHeight="1">
      <c r="A50" s="50"/>
    </row>
    <row r="51" s="18" customFormat="1" ht="18" customHeight="1">
      <c r="A51" s="50"/>
    </row>
    <row r="52" s="18" customFormat="1" ht="18" customHeight="1">
      <c r="A52" s="50"/>
    </row>
    <row r="53" s="18" customFormat="1" ht="18" customHeight="1">
      <c r="A53" s="50"/>
    </row>
    <row r="54" s="18" customFormat="1" ht="18" customHeight="1">
      <c r="A54" s="50"/>
    </row>
    <row r="55" s="18" customFormat="1" ht="18" customHeight="1">
      <c r="A55" s="50"/>
    </row>
    <row r="56" s="18" customFormat="1" ht="18" customHeight="1">
      <c r="A56" s="50"/>
    </row>
    <row r="57" s="18" customFormat="1" ht="18" customHeight="1">
      <c r="A57" s="50"/>
    </row>
    <row r="58" s="18" customFormat="1" ht="18" customHeight="1">
      <c r="A58" s="51"/>
    </row>
    <row r="59" ht="21.75" customHeight="1"/>
  </sheetData>
  <sheetProtection/>
  <mergeCells count="2">
    <mergeCell ref="E1:F1"/>
    <mergeCell ref="E25:F25"/>
  </mergeCells>
  <printOptions horizontalCentered="1" verticalCentered="1"/>
  <pageMargins left="0.5905511811023623" right="0.5905511811023623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A22" sqref="A22"/>
    </sheetView>
  </sheetViews>
  <sheetFormatPr defaultColWidth="9.00390625" defaultRowHeight="12.75"/>
  <cols>
    <col min="1" max="1" width="43.75390625" style="0" customWidth="1"/>
    <col min="2" max="2" width="19.875" style="0" customWidth="1"/>
    <col min="3" max="3" width="20.125" style="0" customWidth="1"/>
    <col min="5" max="5" width="13.00390625" style="0" customWidth="1"/>
  </cols>
  <sheetData>
    <row r="1" ht="34.5" customHeight="1">
      <c r="A1" s="153" t="s">
        <v>17</v>
      </c>
    </row>
    <row r="2" ht="24.75" customHeight="1" thickBot="1">
      <c r="A2" s="2"/>
    </row>
    <row r="3" spans="1:3" ht="30" customHeight="1" thickBot="1">
      <c r="A3" s="48" t="s">
        <v>15</v>
      </c>
      <c r="B3" s="91" t="s">
        <v>108</v>
      </c>
      <c r="C3" s="136" t="s">
        <v>131</v>
      </c>
    </row>
    <row r="4" spans="1:3" ht="24.75" customHeight="1">
      <c r="A4" s="45" t="s">
        <v>27</v>
      </c>
      <c r="B4" s="92">
        <v>100</v>
      </c>
      <c r="C4" s="132"/>
    </row>
    <row r="5" spans="1:3" ht="24.75" customHeight="1">
      <c r="A5" s="46" t="s">
        <v>28</v>
      </c>
      <c r="B5" s="93">
        <v>21000</v>
      </c>
      <c r="C5" s="133">
        <v>21826</v>
      </c>
    </row>
    <row r="6" spans="1:3" ht="24.75" customHeight="1">
      <c r="A6" s="46" t="s">
        <v>29</v>
      </c>
      <c r="B6" s="93">
        <v>30500</v>
      </c>
      <c r="C6" s="133">
        <v>67420.74</v>
      </c>
    </row>
    <row r="7" spans="1:3" ht="24.75" customHeight="1">
      <c r="A7" s="46" t="s">
        <v>115</v>
      </c>
      <c r="B7" s="93">
        <v>31240</v>
      </c>
      <c r="C7" s="133">
        <v>30225</v>
      </c>
    </row>
    <row r="8" spans="1:3" ht="24.75" customHeight="1">
      <c r="A8" s="46" t="s">
        <v>110</v>
      </c>
      <c r="B8" s="93">
        <v>900</v>
      </c>
      <c r="C8" s="133"/>
    </row>
    <row r="9" spans="1:3" ht="24.75" customHeight="1">
      <c r="A9" s="46" t="s">
        <v>111</v>
      </c>
      <c r="B9" s="93">
        <v>500</v>
      </c>
      <c r="C9" s="133"/>
    </row>
    <row r="10" spans="1:3" ht="24.75" customHeight="1">
      <c r="A10" s="46" t="s">
        <v>142</v>
      </c>
      <c r="B10" s="93">
        <f>B14+B13+B12+B11</f>
        <v>204200</v>
      </c>
      <c r="C10" s="133">
        <f>C11+C12+C13</f>
        <v>219894.64</v>
      </c>
    </row>
    <row r="11" spans="1:3" ht="24.75" customHeight="1">
      <c r="A11" s="47" t="s">
        <v>143</v>
      </c>
      <c r="B11" s="199">
        <v>35000</v>
      </c>
      <c r="C11" s="202">
        <v>39894.64</v>
      </c>
    </row>
    <row r="12" spans="1:3" ht="24.75" customHeight="1">
      <c r="A12" s="47" t="s">
        <v>144</v>
      </c>
      <c r="B12" s="199">
        <v>101700</v>
      </c>
      <c r="C12" s="202">
        <v>109600</v>
      </c>
    </row>
    <row r="13" spans="1:3" ht="24.75" customHeight="1">
      <c r="A13" s="47" t="s">
        <v>145</v>
      </c>
      <c r="B13" s="199">
        <v>60000</v>
      </c>
      <c r="C13" s="202">
        <v>70400</v>
      </c>
    </row>
    <row r="14" spans="1:5" ht="24.75" customHeight="1">
      <c r="A14" s="47" t="s">
        <v>116</v>
      </c>
      <c r="B14" s="199">
        <v>7500</v>
      </c>
      <c r="C14" s="202">
        <v>0</v>
      </c>
      <c r="E14" s="155"/>
    </row>
    <row r="15" spans="1:3" ht="24.75" customHeight="1">
      <c r="A15" s="46" t="s">
        <v>112</v>
      </c>
      <c r="B15" s="93">
        <v>25205</v>
      </c>
      <c r="C15" s="133">
        <v>14020</v>
      </c>
    </row>
    <row r="16" spans="1:3" ht="24.75" customHeight="1">
      <c r="A16" s="46" t="s">
        <v>113</v>
      </c>
      <c r="B16" s="93">
        <v>440000</v>
      </c>
      <c r="C16" s="133">
        <v>579816.21</v>
      </c>
    </row>
    <row r="17" spans="1:3" ht="24.75" customHeight="1">
      <c r="A17" s="46" t="s">
        <v>114</v>
      </c>
      <c r="B17" s="93">
        <v>5000</v>
      </c>
      <c r="C17" s="133">
        <v>1050</v>
      </c>
    </row>
    <row r="18" spans="1:3" ht="24.75" customHeight="1" thickBot="1">
      <c r="A18" s="90" t="s">
        <v>128</v>
      </c>
      <c r="B18" s="93">
        <v>700</v>
      </c>
      <c r="C18" s="134"/>
    </row>
    <row r="19" spans="1:3" ht="24.75" customHeight="1" thickBot="1">
      <c r="A19" s="49" t="s">
        <v>41</v>
      </c>
      <c r="B19" s="94">
        <f>B4+B5+B6+B7+B8+B9+B10+B15+B16+B17+B18</f>
        <v>759345</v>
      </c>
      <c r="C19" s="113">
        <f>C4+C5+C6+C7+C8+C9+C10+C15+C16+C17+C18</f>
        <v>934252.59</v>
      </c>
    </row>
    <row r="20" spans="1:3" ht="19.5" customHeight="1">
      <c r="A20" s="32"/>
      <c r="C20" s="135"/>
    </row>
    <row r="21" spans="1:3" ht="19.5" customHeight="1" thickBot="1">
      <c r="A21" s="31"/>
      <c r="C21" s="135"/>
    </row>
    <row r="22" spans="1:3" ht="24.75" customHeight="1" thickBot="1">
      <c r="A22" s="209" t="s">
        <v>16</v>
      </c>
      <c r="B22" s="138" t="s">
        <v>108</v>
      </c>
      <c r="C22" s="139" t="s">
        <v>137</v>
      </c>
    </row>
    <row r="23" spans="1:3" ht="30" customHeight="1" thickBot="1">
      <c r="A23" s="137" t="s">
        <v>42</v>
      </c>
      <c r="B23" s="200">
        <f>B19</f>
        <v>759345</v>
      </c>
      <c r="C23" s="203">
        <f>C19</f>
        <v>934252.59</v>
      </c>
    </row>
    <row r="24" spans="1:3" ht="30" customHeight="1" thickBot="1">
      <c r="A24" s="13" t="s">
        <v>71</v>
      </c>
      <c r="B24" s="201">
        <v>759345</v>
      </c>
      <c r="C24" s="204">
        <f>rozpočet3!G22</f>
        <v>921467.82</v>
      </c>
    </row>
    <row r="25" spans="1:3" ht="30" customHeight="1" thickBot="1">
      <c r="A25" s="154" t="s">
        <v>43</v>
      </c>
      <c r="B25" s="95">
        <v>0</v>
      </c>
      <c r="C25" s="113">
        <v>12784.77</v>
      </c>
    </row>
    <row r="28" ht="12.75">
      <c r="A28" t="s">
        <v>138</v>
      </c>
    </row>
    <row r="29" ht="12.75">
      <c r="A29" t="s">
        <v>139</v>
      </c>
    </row>
    <row r="30" ht="12.75">
      <c r="A30" t="s">
        <v>140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Stredoslovenský futbalový zvaz</dc:creator>
  <cp:keywords/>
  <dc:description/>
  <cp:lastModifiedBy>Roro</cp:lastModifiedBy>
  <cp:lastPrinted>2020-05-14T07:44:42Z</cp:lastPrinted>
  <dcterms:created xsi:type="dcterms:W3CDTF">1997-01-06T21:49:28Z</dcterms:created>
  <dcterms:modified xsi:type="dcterms:W3CDTF">2020-05-14T07:44:53Z</dcterms:modified>
  <cp:category/>
  <cp:version/>
  <cp:contentType/>
  <cp:contentStatus/>
</cp:coreProperties>
</file>